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nez/Desktop/"/>
    </mc:Choice>
  </mc:AlternateContent>
  <xr:revisionPtr revIDLastSave="0" documentId="13_ncr:1_{3CF0BD60-2012-BE43-85AD-1BAE124FFED0}" xr6:coauthVersionLast="47" xr6:coauthVersionMax="47" xr10:uidLastSave="{00000000-0000-0000-0000-000000000000}"/>
  <bookViews>
    <workbookView xWindow="0" yWindow="760" windowWidth="30240" windowHeight="18880" xr2:uid="{01EC7F49-88BA-B84C-BE26-A4A7AD9768D1}"/>
  </bookViews>
  <sheets>
    <sheet name="Example Monthly Timesheet" sheetId="3" r:id="rId1"/>
    <sheet name="Blank Monthly Timesheet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G42" i="7"/>
  <c r="H41" i="7"/>
  <c r="G41" i="7"/>
  <c r="H40" i="7"/>
  <c r="G40" i="7"/>
  <c r="H39" i="7"/>
  <c r="G39" i="7"/>
  <c r="B39" i="7"/>
  <c r="B40" i="7" s="1"/>
  <c r="B41" i="7" s="1"/>
  <c r="B42" i="7" s="1"/>
  <c r="H38" i="7"/>
  <c r="G38" i="7" s="1"/>
  <c r="B38" i="7"/>
  <c r="K42" i="7" s="1"/>
  <c r="H37" i="7"/>
  <c r="G37" i="7"/>
  <c r="B37" i="7"/>
  <c r="H36" i="7"/>
  <c r="G36" i="7"/>
  <c r="B36" i="7"/>
  <c r="H35" i="7"/>
  <c r="G35" i="7"/>
  <c r="B35" i="7"/>
  <c r="H34" i="7"/>
  <c r="G34" i="7" s="1"/>
  <c r="B34" i="7"/>
  <c r="H33" i="7"/>
  <c r="G33" i="7"/>
  <c r="B33" i="7"/>
  <c r="H32" i="7"/>
  <c r="G32" i="7"/>
  <c r="B32" i="7"/>
  <c r="H31" i="7"/>
  <c r="G31" i="7" s="1"/>
  <c r="B31" i="7"/>
  <c r="H30" i="7"/>
  <c r="G30" i="7"/>
  <c r="B30" i="7"/>
  <c r="H29" i="7"/>
  <c r="G29" i="7"/>
  <c r="B29" i="7"/>
  <c r="H28" i="7"/>
  <c r="G28" i="7"/>
  <c r="B28" i="7"/>
  <c r="H27" i="7"/>
  <c r="G27" i="7"/>
  <c r="B27" i="7"/>
  <c r="H26" i="7"/>
  <c r="G26" i="7"/>
  <c r="B26" i="7"/>
  <c r="H25" i="7"/>
  <c r="G25" i="7"/>
  <c r="B25" i="7"/>
  <c r="H24" i="7"/>
  <c r="G24" i="7" s="1"/>
  <c r="B24" i="7"/>
  <c r="H23" i="7"/>
  <c r="G23" i="7" s="1"/>
  <c r="B23" i="7"/>
  <c r="H22" i="7"/>
  <c r="G22" i="7"/>
  <c r="B22" i="7"/>
  <c r="H21" i="7"/>
  <c r="G21" i="7"/>
  <c r="B21" i="7"/>
  <c r="H20" i="7"/>
  <c r="G20" i="7"/>
  <c r="B20" i="7"/>
  <c r="H19" i="7"/>
  <c r="G19" i="7"/>
  <c r="B19" i="7"/>
  <c r="H18" i="7"/>
  <c r="G18" i="7"/>
  <c r="B18" i="7"/>
  <c r="H17" i="7"/>
  <c r="G17" i="7"/>
  <c r="B17" i="7"/>
  <c r="H16" i="7"/>
  <c r="G16" i="7"/>
  <c r="B16" i="7"/>
  <c r="H15" i="7"/>
  <c r="G15" i="7"/>
  <c r="B15" i="7"/>
  <c r="H14" i="7"/>
  <c r="G14" i="7" s="1"/>
  <c r="B14" i="7"/>
  <c r="H13" i="7"/>
  <c r="G13" i="7"/>
  <c r="B13" i="7"/>
  <c r="H12" i="7"/>
  <c r="G12" i="7"/>
  <c r="B12" i="7"/>
  <c r="G21" i="3"/>
  <c r="G20" i="3"/>
  <c r="G19" i="3"/>
  <c r="G16" i="3"/>
  <c r="G15" i="3"/>
  <c r="G39" i="3"/>
  <c r="G38" i="3"/>
  <c r="G36" i="3"/>
  <c r="G35" i="3"/>
  <c r="G34" i="3"/>
  <c r="G32" i="3"/>
  <c r="G31" i="3"/>
  <c r="B39" i="3"/>
  <c r="B40" i="3" s="1"/>
  <c r="B41" i="3" s="1"/>
  <c r="B42" i="3" s="1"/>
  <c r="B38" i="3"/>
  <c r="K42" i="3" s="1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H19" i="3"/>
  <c r="H20" i="3"/>
  <c r="H21" i="3"/>
  <c r="H22" i="3"/>
  <c r="G22" i="3" s="1"/>
  <c r="B12" i="3"/>
  <c r="H31" i="3"/>
  <c r="H32" i="3"/>
  <c r="H33" i="3"/>
  <c r="G33" i="3" s="1"/>
  <c r="H34" i="3"/>
  <c r="H35" i="3"/>
  <c r="H27" i="3"/>
  <c r="G27" i="3" s="1"/>
  <c r="H26" i="3"/>
  <c r="G26" i="3" s="1"/>
  <c r="H12" i="3"/>
  <c r="G12" i="3" s="1"/>
  <c r="H13" i="3"/>
  <c r="G13" i="3" s="1"/>
  <c r="H14" i="3"/>
  <c r="G14" i="3" s="1"/>
  <c r="H15" i="3"/>
  <c r="H16" i="3"/>
  <c r="H17" i="3"/>
  <c r="G17" i="3" s="1"/>
  <c r="H18" i="3"/>
  <c r="G18" i="3" s="1"/>
  <c r="H23" i="3"/>
  <c r="G23" i="3" s="1"/>
  <c r="H24" i="3"/>
  <c r="G24" i="3" s="1"/>
  <c r="H25" i="3"/>
  <c r="G25" i="3" s="1"/>
  <c r="H42" i="3"/>
  <c r="G42" i="3" s="1"/>
  <c r="H41" i="3"/>
  <c r="G41" i="3" s="1"/>
  <c r="H40" i="3"/>
  <c r="G40" i="3" s="1"/>
  <c r="H39" i="3"/>
  <c r="H38" i="3"/>
  <c r="H37" i="3"/>
  <c r="G37" i="3" s="1"/>
  <c r="H36" i="3"/>
  <c r="H30" i="3"/>
  <c r="G30" i="3" s="1"/>
  <c r="H29" i="3"/>
  <c r="G29" i="3" s="1"/>
  <c r="H28" i="3"/>
  <c r="G28" i="3" s="1"/>
  <c r="H44" i="7" l="1"/>
  <c r="H46" i="7"/>
  <c r="H43" i="7"/>
  <c r="H45" i="7"/>
  <c r="H44" i="3"/>
  <c r="H45" i="3"/>
  <c r="H46" i="3"/>
  <c r="H43" i="3"/>
</calcChain>
</file>

<file path=xl/sharedStrings.xml><?xml version="1.0" encoding="utf-8"?>
<sst xmlns="http://schemas.openxmlformats.org/spreadsheetml/2006/main" count="42" uniqueCount="25">
  <si>
    <t>NAME:</t>
  </si>
  <si>
    <t>Start Time</t>
  </si>
  <si>
    <t>End Time</t>
  </si>
  <si>
    <t>Overtime Hours</t>
  </si>
  <si>
    <t>Total Hours</t>
  </si>
  <si>
    <t>Break End</t>
  </si>
  <si>
    <t>Break Start</t>
  </si>
  <si>
    <t>First and Last Name</t>
  </si>
  <si>
    <t>Increase billable hours with Billable Ninja</t>
  </si>
  <si>
    <t>https://www.billableninja.com/</t>
  </si>
  <si>
    <t>Test Company</t>
  </si>
  <si>
    <t>Test User</t>
  </si>
  <si>
    <t>HOURLY RATE:</t>
  </si>
  <si>
    <t>OVERTIME HOURLY RATE:</t>
  </si>
  <si>
    <t>REGULAR DAILY HOURS:</t>
  </si>
  <si>
    <t>Your Company</t>
  </si>
  <si>
    <t>Your Company Address</t>
  </si>
  <si>
    <t>Monthly Timesheet</t>
  </si>
  <si>
    <t>Total Regular Hours for the Month</t>
  </si>
  <si>
    <t>Total Overtime Hours for the Month</t>
  </si>
  <si>
    <t>Total Hours for the Month</t>
  </si>
  <si>
    <t>Total Billable for the Month</t>
  </si>
  <si>
    <t>MONTH:</t>
  </si>
  <si>
    <t>Day of Month</t>
  </si>
  <si>
    <t>Test Company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</si>
</sst>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"/>
    <numFmt numFmtId="165" formatCode="mm\/dd\/yyyy"/>
    <numFmt numFmtId="166" formatCode="[h]:mm"/>
    <numFmt numFmtId="169" formatCode="&quot;$&quot;#,##0.00"/>
    <numFmt numFmtId="170" formatCode="mmmm\ yyyy"/>
  </numFmts>
  <fonts count="11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434343"/>
      <name val="Calibri"/>
      <family val="2"/>
    </font>
    <font>
      <b/>
      <sz val="14"/>
      <color rgb="FF666666"/>
      <name val="Calibri"/>
      <family val="2"/>
    </font>
    <font>
      <b/>
      <sz val="14"/>
      <color rgb="FFFFFFFF"/>
      <name val="Calibri"/>
      <family val="2"/>
    </font>
    <font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b/>
      <sz val="2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AE7E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rgb="FF564260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8" fontId="3" fillId="2" borderId="0" xfId="0" applyNumberFormat="1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20" fontId="4" fillId="2" borderId="0" xfId="0" applyNumberFormat="1" applyFont="1" applyFill="1" applyAlignment="1">
      <alignment vertical="center"/>
    </xf>
    <xf numFmtId="20" fontId="4" fillId="2" borderId="2" xfId="0" applyNumberFormat="1" applyFont="1" applyFill="1" applyBorder="1" applyAlignment="1">
      <alignment vertical="center"/>
    </xf>
    <xf numFmtId="0" fontId="4" fillId="2" borderId="0" xfId="0" applyFont="1" applyFill="1"/>
    <xf numFmtId="0" fontId="2" fillId="3" borderId="0" xfId="0" applyFont="1" applyFill="1"/>
    <xf numFmtId="0" fontId="4" fillId="4" borderId="0" xfId="0" applyFont="1" applyFill="1"/>
    <xf numFmtId="0" fontId="5" fillId="3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/>
    </xf>
    <xf numFmtId="0" fontId="8" fillId="2" borderId="0" xfId="0" applyFont="1" applyFill="1"/>
    <xf numFmtId="0" fontId="9" fillId="2" borderId="0" xfId="1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20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169" fontId="3" fillId="2" borderId="0" xfId="0" applyNumberFormat="1" applyFont="1" applyFill="1" applyAlignment="1">
      <alignment vertical="center"/>
    </xf>
    <xf numFmtId="169" fontId="4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0" fontId="2" fillId="2" borderId="4" xfId="0" applyFont="1" applyFill="1" applyBorder="1" applyAlignment="1">
      <alignment vertical="center"/>
    </xf>
    <xf numFmtId="170" fontId="4" fillId="0" borderId="0" xfId="0" applyNumberFormat="1" applyFont="1" applyAlignment="1">
      <alignment horizontal="left" vertical="center"/>
    </xf>
    <xf numFmtId="165" fontId="3" fillId="2" borderId="0" xfId="0" applyNumberFormat="1" applyFont="1" applyFill="1" applyBorder="1" applyAlignment="1">
      <alignment vertical="center"/>
    </xf>
    <xf numFmtId="20" fontId="4" fillId="2" borderId="0" xfId="0" applyNumberFormat="1" applyFont="1" applyFill="1" applyBorder="1" applyAlignment="1">
      <alignment vertical="center"/>
    </xf>
    <xf numFmtId="165" fontId="0" fillId="2" borderId="0" xfId="0" applyNumberFormat="1" applyFill="1"/>
    <xf numFmtId="165" fontId="4" fillId="2" borderId="0" xfId="0" applyNumberFormat="1" applyFont="1" applyFill="1"/>
    <xf numFmtId="0" fontId="4" fillId="0" borderId="0" xfId="0" applyFont="1"/>
    <xf numFmtId="0" fontId="1" fillId="0" borderId="0" xfId="1"/>
  </cellXfs>
  <cellStyles count="2">
    <cellStyle name="Hyperlink" xfId="1" builtinId="8"/>
    <cellStyle name="Normal" xfId="0" builtinId="0"/>
  </cellStyles>
  <dxfs count="62"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color auto="1"/>
        <name val="Calibri"/>
        <family val="2"/>
        <scheme val="none"/>
      </font>
      <numFmt numFmtId="23" formatCode="h:mm\ AM/PM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Weekly Timesheet-style" pivot="0" count="2" xr9:uid="{C22C99CF-7931-3548-B7CB-3B72CE6161C3}">
      <tableStyleElement type="firstRowStripe" dxfId="61"/>
      <tableStyleElement type="secondRowStripe" dxfId="60"/>
    </tableStyle>
  </tableStyles>
  <colors>
    <mruColors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965200</xdr:colOff>
      <xdr:row>46</xdr:row>
      <xdr:rowOff>228600</xdr:rowOff>
    </xdr:from>
    <xdr:to>
      <xdr:col>4</xdr:col>
      <xdr:colOff>368300</xdr:colOff>
      <xdr:row>49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DC0870-5C75-C381-EF12-A79F0904A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3600" y="16002000"/>
          <a:ext cx="635000" cy="635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5DFBCF-175A-5543-B001-432CB672FE50}" name="Table_14" displayName="Table_14" ref="B40:H42" headerRowCount="0" headerRowDxfId="56" dataDxfId="54" totalsRowDxfId="55">
  <tableColumns count="7">
    <tableColumn id="1" xr3:uid="{EBCB5FA0-E5D8-0E48-92C3-5A6A8F968478}" name="Column1" dataDxfId="59"/>
    <tableColumn id="2" xr3:uid="{EF9F310E-42F3-514C-8771-2FC447600B67}" name="Column2" dataDxfId="33"/>
    <tableColumn id="3" xr3:uid="{F4E9F2B7-3586-0B40-92BB-981CC098CE2E}" name="Column3" dataDxfId="32"/>
    <tableColumn id="4" xr3:uid="{E8026932-2A9A-A841-9D7A-006AE30EAF93}" name="Column4" dataDxfId="31"/>
    <tableColumn id="7" xr3:uid="{EE9AF304-C0F0-9846-B6FE-5979B839CD9D}" name="Column7" dataDxfId="30"/>
    <tableColumn id="9" xr3:uid="{C95CD730-6029-BC47-B2A5-0525BC328E21}" name="Column9" dataDxfId="58">
      <calculatedColumnFormula>H40-F9</calculatedColumnFormula>
    </tableColumn>
    <tableColumn id="10" xr3:uid="{0709845F-EE54-C941-B64B-66004EA8D825}" name="Column10" dataDxfId="57">
      <calculatedColumnFormula>F40-C40-(E40-D40)</calculatedColumnFormula>
    </tableColumn>
  </tableColumns>
  <tableStyleInfo name="Weekly Timeshee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27808E-2E21-6C4E-AC76-B212D5261A05}" name="Table_146" displayName="Table_146" ref="B28:H39" headerRowCount="0" headerRowDxfId="53" dataDxfId="52" totalsRowDxfId="51">
  <tableColumns count="7">
    <tableColumn id="1" xr3:uid="{0A50BC5F-4326-C94F-9A09-F8391D598F13}" name="Column1" dataDxfId="50"/>
    <tableColumn id="2" xr3:uid="{774D3606-C41D-6549-B78E-A118C559C5D2}" name="Column2" dataDxfId="49"/>
    <tableColumn id="3" xr3:uid="{679781A6-64E2-1741-B1B0-9F171FDE7E13}" name="Column3" dataDxfId="48"/>
    <tableColumn id="4" xr3:uid="{460B3929-E39E-8A41-AAAE-8FD955BE4DF7}" name="Column4" dataDxfId="47"/>
    <tableColumn id="7" xr3:uid="{46F0BB3B-1538-3646-A18F-1A0F2C2D72E9}" name="Column7" dataDxfId="46"/>
    <tableColumn id="9" xr3:uid="{2C1907B3-F5BB-C94B-BA5F-AA5790EDA072}" name="Column9" dataDxfId="45">
      <calculatedColumnFormula>H28-F2</calculatedColumnFormula>
    </tableColumn>
    <tableColumn id="10" xr3:uid="{F9618A2D-E68C-5E4E-B98E-44E5F5E4F55A}" name="Column10" dataDxfId="44">
      <calculatedColumnFormula>F28-C28-(E28-D28)</calculatedColumnFormula>
    </tableColumn>
  </tableColumns>
  <tableStyleInfo name="Weekly Timesheet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2EB265-063C-1C43-9FF4-8AD45911FCFB}" name="Table_1467" displayName="Table_1467" ref="B12:H22" headerRowCount="0" headerRowDxfId="43" dataDxfId="42" totalsRowDxfId="41">
  <tableColumns count="7">
    <tableColumn id="1" xr3:uid="{C2F1B890-7E8A-834D-9FBD-18812F3FAD44}" name="Column1" dataDxfId="40"/>
    <tableColumn id="2" xr3:uid="{79E4696E-9B21-3043-953D-87C6AC055FD2}" name="Column2" dataDxfId="39"/>
    <tableColumn id="3" xr3:uid="{6E4D8E5E-B499-8A40-8D14-40E807C0FEE5}" name="Column3" dataDxfId="38"/>
    <tableColumn id="4" xr3:uid="{7325F211-5BEC-9640-A995-37E3B295A203}" name="Column4" dataDxfId="37"/>
    <tableColumn id="7" xr3:uid="{D21C873A-4539-CF44-BB11-42264D3070BA}" name="Column7" dataDxfId="36"/>
    <tableColumn id="9" xr3:uid="{1EA31448-3103-DB4F-B0B6-3101105C8EB9}" name="Column9" dataDxfId="35">
      <calculatedColumnFormula>H12-#REF!</calculatedColumnFormula>
    </tableColumn>
    <tableColumn id="10" xr3:uid="{F3267DEE-7F3F-B240-B5BA-567484C80AB3}" name="Column10" dataDxfId="34">
      <calculatedColumnFormula>F12-C12-(E12-D12)</calculatedColumnFormula>
    </tableColumn>
  </tableColumns>
  <tableStyleInfo name="Weekly Timesheet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DA8EA8D-574C-1B46-9EBD-96CC2C033728}" name="Table_148" displayName="Table_148" ref="B40:H42" headerRowCount="0" headerRowDxfId="29" dataDxfId="28" totalsRowDxfId="27">
  <tableColumns count="7">
    <tableColumn id="1" xr3:uid="{AF55B48E-D36E-2345-AC20-E45B36C11850}" name="Column1" dataDxfId="26"/>
    <tableColumn id="2" xr3:uid="{C5AA1ADF-F0D2-104A-9C93-B69640981424}" name="Column2" dataDxfId="25"/>
    <tableColumn id="3" xr3:uid="{C6BD22E6-A196-0D42-BAAA-0FA867F1FB09}" name="Column3" dataDxfId="24"/>
    <tableColumn id="4" xr3:uid="{007A3FEC-6981-8A43-9F48-5368EB4DDAAD}" name="Column4" dataDxfId="23"/>
    <tableColumn id="7" xr3:uid="{85AEDBF4-1097-3C42-9AE5-21B17A7804CE}" name="Column7" dataDxfId="22"/>
    <tableColumn id="9" xr3:uid="{23E9A922-FD45-464F-94A3-EEB864D59F4E}" name="Column9" dataDxfId="21">
      <calculatedColumnFormula>H40-F9</calculatedColumnFormula>
    </tableColumn>
    <tableColumn id="10" xr3:uid="{F9B82DC8-B641-1D43-A116-9E632FAB8E14}" name="Column10" dataDxfId="20">
      <calculatedColumnFormula>F40-C40-(E40-D40)</calculatedColumnFormula>
    </tableColumn>
  </tableColumns>
  <tableStyleInfo name="Weekly Timesheet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5C85447-59F5-AF40-AB29-D92EDF97C11A}" name="Table_1469" displayName="Table_1469" ref="B28:H39" headerRowCount="0" headerRowDxfId="19" dataDxfId="18" totalsRowDxfId="17">
  <tableColumns count="7">
    <tableColumn id="1" xr3:uid="{5D4B57B7-2209-944C-BDD5-25DCC44F90CB}" name="Column1" dataDxfId="16"/>
    <tableColumn id="2" xr3:uid="{4C1D1E39-2BE9-B24F-92C8-E01C19CF794A}" name="Column2" dataDxfId="15"/>
    <tableColumn id="3" xr3:uid="{CDDDA0F5-EFD0-154F-8F26-F6585995C732}" name="Column3" dataDxfId="14"/>
    <tableColumn id="4" xr3:uid="{8810B64E-9502-9040-B887-251C3A98E3FA}" name="Column4" dataDxfId="13"/>
    <tableColumn id="7" xr3:uid="{BC70A365-A523-964C-82EE-B63D1E622650}" name="Column7" dataDxfId="12"/>
    <tableColumn id="9" xr3:uid="{ADECF0FF-9168-174C-AF12-93E05D932E00}" name="Column9" dataDxfId="11">
      <calculatedColumnFormula>H28-F2</calculatedColumnFormula>
    </tableColumn>
    <tableColumn id="10" xr3:uid="{C3A3F93C-BE73-7341-8905-7456189FD96B}" name="Column10" dataDxfId="10">
      <calculatedColumnFormula>F28-C28-(E28-D28)</calculatedColumnFormula>
    </tableColumn>
  </tableColumns>
  <tableStyleInfo name="Weekly Timesheet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406D7F-4C4C-A043-910F-E18A35F6E505}" name="Table_146710" displayName="Table_146710" ref="B12:H22" headerRowCount="0" headerRowDxfId="9" dataDxfId="8" totalsRowDxfId="7">
  <tableColumns count="7">
    <tableColumn id="1" xr3:uid="{56439543-43F8-2944-AD1E-293BC7E02818}" name="Column1" dataDxfId="6"/>
    <tableColumn id="2" xr3:uid="{9586F47E-F742-EA43-9582-51978C9842BA}" name="Column2" dataDxfId="5"/>
    <tableColumn id="3" xr3:uid="{DEF6A68D-B8C6-564A-98EB-9369BE1BC562}" name="Column3" dataDxfId="4"/>
    <tableColumn id="4" xr3:uid="{BDA6AA54-76CA-5E4A-93F8-1905368843A1}" name="Column4" dataDxfId="3"/>
    <tableColumn id="7" xr3:uid="{17919E47-3747-EF4D-B898-D5A1E0B8E8B5}" name="Column7" dataDxfId="2"/>
    <tableColumn id="9" xr3:uid="{8A9868BB-B337-E241-B1FA-E8C09739C7BE}" name="Column9" dataDxfId="1">
      <calculatedColumnFormula>H12-#REF!</calculatedColumnFormula>
    </tableColumn>
    <tableColumn id="10" xr3:uid="{AA39EBB6-86BC-6A40-98EA-A22505FCC994}" name="Column10" dataDxfId="0">
      <calculatedColumnFormula>F12-C12-(E12-D12)</calculatedColumnFormula>
    </tableColumn>
  </tableColumns>
  <tableStyleInfo name="Weekly Timesheet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billableninja.com/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8459-59AF-6B46-9D82-760D7D6EBB90}">
  <sheetPr>
    <pageSetUpPr fitToPage="1"/>
  </sheetPr>
  <dimension ref="A1:O53"/>
  <sheetViews>
    <sheetView showGridLines="0" tabSelected="1" topLeftCell="A39" workbookViewId="0">
      <selection activeCell="H55" sqref="H55"/>
    </sheetView>
  </sheetViews>
  <sheetFormatPr baseColWidth="10" defaultRowHeight="16" x14ac:dyDescent="0.2"/>
  <cols>
    <col min="1" max="1" width="3.1640625" style="1" customWidth="1"/>
    <col min="2" max="2" width="16.1640625" style="1" customWidth="1"/>
    <col min="3" max="3" width="12.6640625" style="1" customWidth="1"/>
    <col min="4" max="4" width="16.1640625" style="1" customWidth="1"/>
    <col min="5" max="5" width="12.83203125" style="1" customWidth="1"/>
    <col min="6" max="6" width="18.33203125" style="1" customWidth="1"/>
    <col min="7" max="7" width="19.1640625" style="1" customWidth="1"/>
    <col min="8" max="8" width="15.6640625" style="1" customWidth="1"/>
    <col min="9" max="9" width="7" style="1" customWidth="1"/>
    <col min="10" max="10" width="10.83203125" style="1" customWidth="1"/>
    <col min="11" max="14" width="10.83203125" style="1"/>
    <col min="15" max="15" width="12.1640625" style="1" bestFit="1" customWidth="1"/>
    <col min="16" max="16384" width="10.83203125" style="1"/>
  </cols>
  <sheetData>
    <row r="1" spans="1:9" ht="1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9" x14ac:dyDescent="0.25">
      <c r="A2" s="2"/>
      <c r="B2" s="15" t="s">
        <v>10</v>
      </c>
      <c r="C2" s="16"/>
      <c r="D2" s="16"/>
      <c r="E2" s="16"/>
      <c r="F2" s="2"/>
      <c r="G2" s="2"/>
      <c r="H2" s="2"/>
      <c r="I2" s="2"/>
    </row>
    <row r="3" spans="1:9" ht="25" customHeight="1" x14ac:dyDescent="0.25">
      <c r="A3" s="2"/>
      <c r="B3" s="17" t="s">
        <v>24</v>
      </c>
      <c r="C3" s="16"/>
      <c r="D3" s="16"/>
      <c r="E3" s="16"/>
      <c r="F3" s="2"/>
      <c r="G3" s="2"/>
      <c r="H3" s="2"/>
      <c r="I3" s="2"/>
    </row>
    <row r="4" spans="1:9" ht="19" hidden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9" x14ac:dyDescent="0.25">
      <c r="A5" s="3"/>
      <c r="B5" s="3"/>
      <c r="C5" s="3"/>
      <c r="D5" s="3"/>
      <c r="E5" s="3"/>
      <c r="F5" s="3"/>
      <c r="G5" s="3"/>
      <c r="I5" s="4"/>
    </row>
    <row r="6" spans="1:9" ht="33" x14ac:dyDescent="0.25">
      <c r="A6" s="3"/>
      <c r="B6" s="23" t="s">
        <v>17</v>
      </c>
      <c r="C6" s="8"/>
      <c r="D6" s="8"/>
      <c r="E6" s="3"/>
      <c r="F6" s="3"/>
      <c r="G6" s="3"/>
      <c r="H6" s="3"/>
      <c r="I6" s="4"/>
    </row>
    <row r="7" spans="1:9" ht="10" customHeight="1" x14ac:dyDescent="0.25">
      <c r="A7" s="3"/>
      <c r="B7" s="20"/>
      <c r="C7" s="8"/>
      <c r="D7" s="8"/>
      <c r="E7" s="3"/>
      <c r="F7" s="3"/>
      <c r="G7" s="3"/>
      <c r="H7" s="3"/>
      <c r="I7" s="4"/>
    </row>
    <row r="8" spans="1:9" ht="62" customHeight="1" x14ac:dyDescent="0.25">
      <c r="A8" s="3"/>
      <c r="B8" s="27" t="s">
        <v>0</v>
      </c>
      <c r="C8" s="28"/>
      <c r="D8" s="27" t="s">
        <v>22</v>
      </c>
      <c r="E8" s="29"/>
      <c r="F8" s="27" t="s">
        <v>14</v>
      </c>
      <c r="G8" s="27" t="s">
        <v>12</v>
      </c>
      <c r="H8" s="27" t="s">
        <v>13</v>
      </c>
    </row>
    <row r="9" spans="1:9" ht="19" x14ac:dyDescent="0.25">
      <c r="A9" s="3"/>
      <c r="B9" s="32" t="s">
        <v>11</v>
      </c>
      <c r="C9" s="32"/>
      <c r="D9" s="34">
        <v>45627</v>
      </c>
      <c r="E9" s="21"/>
      <c r="F9" s="26">
        <v>0.33333333333333331</v>
      </c>
      <c r="G9" s="30">
        <v>30</v>
      </c>
      <c r="H9" s="31">
        <v>45</v>
      </c>
    </row>
    <row r="10" spans="1:9" ht="19" x14ac:dyDescent="0.25">
      <c r="A10" s="3"/>
      <c r="B10" s="3"/>
      <c r="C10" s="3"/>
      <c r="D10" s="3"/>
      <c r="E10" s="3"/>
      <c r="F10" s="21"/>
      <c r="G10" s="3"/>
      <c r="H10" s="3"/>
      <c r="I10" s="4"/>
    </row>
    <row r="11" spans="1:9" ht="19" x14ac:dyDescent="0.25">
      <c r="A11" s="3"/>
      <c r="B11" s="5" t="s">
        <v>23</v>
      </c>
      <c r="C11" s="6" t="s">
        <v>1</v>
      </c>
      <c r="D11" s="6" t="s">
        <v>6</v>
      </c>
      <c r="E11" s="6" t="s">
        <v>5</v>
      </c>
      <c r="F11" s="6" t="s">
        <v>2</v>
      </c>
      <c r="G11" s="6" t="s">
        <v>3</v>
      </c>
      <c r="H11" s="6" t="s">
        <v>4</v>
      </c>
      <c r="I11" s="7"/>
    </row>
    <row r="12" spans="1:9" ht="30" customHeight="1" x14ac:dyDescent="0.25">
      <c r="A12" s="3"/>
      <c r="B12" s="9">
        <f>D9</f>
        <v>45627</v>
      </c>
      <c r="C12" s="10">
        <v>0.16666666666666666</v>
      </c>
      <c r="D12" s="10">
        <v>0.33333333333333331</v>
      </c>
      <c r="E12" s="10">
        <v>0.35416666666666669</v>
      </c>
      <c r="F12" s="10">
        <v>0.58333333333333337</v>
      </c>
      <c r="G12" s="12">
        <f>MAX(H12-F9, 0)</f>
        <v>6.2500000000000056E-2</v>
      </c>
      <c r="H12" s="12">
        <f>F12-C12-(E12-D12)</f>
        <v>0.39583333333333337</v>
      </c>
      <c r="I12" s="4"/>
    </row>
    <row r="13" spans="1:9" ht="30" customHeight="1" x14ac:dyDescent="0.25">
      <c r="A13" s="3"/>
      <c r="B13" s="9">
        <f>D9+1</f>
        <v>45628</v>
      </c>
      <c r="C13" s="10">
        <v>0.16666666666666666</v>
      </c>
      <c r="D13" s="10">
        <v>0.33333333333333331</v>
      </c>
      <c r="E13" s="10">
        <v>0.35416666666666669</v>
      </c>
      <c r="F13" s="10">
        <v>0.58333333333333337</v>
      </c>
      <c r="G13" s="12">
        <f>MAX(H13-F9, 0)</f>
        <v>6.2500000000000056E-2</v>
      </c>
      <c r="H13" s="12">
        <f>F13-C13-(E13-D13)</f>
        <v>0.39583333333333337</v>
      </c>
      <c r="I13" s="4"/>
    </row>
    <row r="14" spans="1:9" ht="30" customHeight="1" x14ac:dyDescent="0.25">
      <c r="A14" s="3"/>
      <c r="B14" s="9">
        <f>D9+2</f>
        <v>45629</v>
      </c>
      <c r="C14" s="10">
        <v>0.16666666666666666</v>
      </c>
      <c r="D14" s="10">
        <v>0.33333333333333331</v>
      </c>
      <c r="E14" s="10">
        <v>0.35416666666666669</v>
      </c>
      <c r="F14" s="10">
        <v>0.58333333333333337</v>
      </c>
      <c r="G14" s="12">
        <f>MAX(H14-F9, 0)</f>
        <v>6.2500000000000056E-2</v>
      </c>
      <c r="H14" s="12">
        <f>F14-C14-(E14-D14)</f>
        <v>0.39583333333333337</v>
      </c>
      <c r="I14" s="4"/>
    </row>
    <row r="15" spans="1:9" ht="30" customHeight="1" x14ac:dyDescent="0.25">
      <c r="A15" s="3"/>
      <c r="B15" s="9">
        <f>D9+3</f>
        <v>45630</v>
      </c>
      <c r="C15" s="10">
        <v>0.16666666666666666</v>
      </c>
      <c r="D15" s="10">
        <v>0.33333333333333331</v>
      </c>
      <c r="E15" s="10">
        <v>0.35416666666666669</v>
      </c>
      <c r="F15" s="10">
        <v>0.58333333333333337</v>
      </c>
      <c r="G15" s="12">
        <f>MAX(H15-F9, 0)</f>
        <v>6.2500000000000056E-2</v>
      </c>
      <c r="H15" s="12">
        <f>F15-C15-(E15-D15)</f>
        <v>0.39583333333333337</v>
      </c>
      <c r="I15" s="4"/>
    </row>
    <row r="16" spans="1:9" ht="30" customHeight="1" x14ac:dyDescent="0.25">
      <c r="A16" s="3"/>
      <c r="B16" s="9">
        <f>D9+4</f>
        <v>45631</v>
      </c>
      <c r="C16" s="10">
        <v>0.16666666666666666</v>
      </c>
      <c r="D16" s="10">
        <v>0.33333333333333331</v>
      </c>
      <c r="E16" s="10">
        <v>0.35416666666666669</v>
      </c>
      <c r="F16" s="10">
        <v>0.58333333333333337</v>
      </c>
      <c r="G16" s="12">
        <f>MAX(H16-F9, 0)</f>
        <v>6.2500000000000056E-2</v>
      </c>
      <c r="H16" s="12">
        <f>F16-C16-(E16-D16)</f>
        <v>0.39583333333333337</v>
      </c>
      <c r="I16" s="4"/>
    </row>
    <row r="17" spans="1:9" ht="30" customHeight="1" x14ac:dyDescent="0.25">
      <c r="A17" s="3"/>
      <c r="B17" s="9">
        <f>D9+5</f>
        <v>45632</v>
      </c>
      <c r="C17" s="10"/>
      <c r="D17" s="10"/>
      <c r="E17" s="10"/>
      <c r="F17" s="10"/>
      <c r="G17" s="12">
        <f>MAX(H17-F9, 0)</f>
        <v>0</v>
      </c>
      <c r="H17" s="12">
        <f>F17-C17-(E17-D17)</f>
        <v>0</v>
      </c>
      <c r="I17" s="4"/>
    </row>
    <row r="18" spans="1:9" ht="30" customHeight="1" x14ac:dyDescent="0.25">
      <c r="A18" s="3"/>
      <c r="B18" s="9">
        <f>D9+6</f>
        <v>45633</v>
      </c>
      <c r="C18" s="10"/>
      <c r="D18" s="10"/>
      <c r="E18" s="10"/>
      <c r="F18" s="10"/>
      <c r="G18" s="12">
        <f>MAX(H18-F9, 0)</f>
        <v>0</v>
      </c>
      <c r="H18" s="12">
        <f>F18-C18-(E18-D18)</f>
        <v>0</v>
      </c>
      <c r="I18" s="4"/>
    </row>
    <row r="19" spans="1:9" ht="30" customHeight="1" x14ac:dyDescent="0.25">
      <c r="A19" s="3"/>
      <c r="B19" s="9">
        <f>D9+7</f>
        <v>45634</v>
      </c>
      <c r="C19" s="10">
        <v>0.16666666666666666</v>
      </c>
      <c r="D19" s="10">
        <v>0.33333333333333331</v>
      </c>
      <c r="E19" s="10">
        <v>0.35416666666666669</v>
      </c>
      <c r="F19" s="10">
        <v>0.58333333333333337</v>
      </c>
      <c r="G19" s="12">
        <f>MAX(H19-F9, 0)</f>
        <v>6.2500000000000056E-2</v>
      </c>
      <c r="H19" s="12">
        <f t="shared" ref="H19:H22" si="0">F19-C19-(E19-D19)</f>
        <v>0.39583333333333337</v>
      </c>
      <c r="I19" s="4"/>
    </row>
    <row r="20" spans="1:9" ht="30" customHeight="1" x14ac:dyDescent="0.25">
      <c r="A20" s="3"/>
      <c r="B20" s="9">
        <f>D9+8</f>
        <v>45635</v>
      </c>
      <c r="C20" s="10">
        <v>0.16666666666666666</v>
      </c>
      <c r="D20" s="10">
        <v>0.33333333333333331</v>
      </c>
      <c r="E20" s="10">
        <v>0.35416666666666669</v>
      </c>
      <c r="F20" s="10">
        <v>0.58333333333333337</v>
      </c>
      <c r="G20" s="12">
        <f>MAX(H20-F9, 0)</f>
        <v>6.2500000000000056E-2</v>
      </c>
      <c r="H20" s="12">
        <f t="shared" si="0"/>
        <v>0.39583333333333337</v>
      </c>
      <c r="I20" s="4"/>
    </row>
    <row r="21" spans="1:9" ht="30" customHeight="1" x14ac:dyDescent="0.25">
      <c r="A21" s="3"/>
      <c r="B21" s="9">
        <f>D9+9</f>
        <v>45636</v>
      </c>
      <c r="C21" s="10">
        <v>0.16666666666666666</v>
      </c>
      <c r="D21" s="10">
        <v>0.33333333333333331</v>
      </c>
      <c r="E21" s="10">
        <v>0.35416666666666669</v>
      </c>
      <c r="F21" s="10">
        <v>0.58333333333333337</v>
      </c>
      <c r="G21" s="12">
        <f>MAX(H21-F9, 0)</f>
        <v>6.2500000000000056E-2</v>
      </c>
      <c r="H21" s="12">
        <f t="shared" si="0"/>
        <v>0.39583333333333337</v>
      </c>
      <c r="I21" s="4"/>
    </row>
    <row r="22" spans="1:9" ht="30" customHeight="1" x14ac:dyDescent="0.25">
      <c r="A22" s="3"/>
      <c r="B22" s="9">
        <f>D9+10</f>
        <v>45637</v>
      </c>
      <c r="C22" s="10">
        <v>0.16666666666666666</v>
      </c>
      <c r="D22" s="10">
        <v>0.33333333333333331</v>
      </c>
      <c r="E22" s="10">
        <v>0.35416666666666669</v>
      </c>
      <c r="F22" s="10">
        <v>0.58333333333333337</v>
      </c>
      <c r="G22" s="12">
        <f>MAX(H22-F9, 0)</f>
        <v>6.2500000000000056E-2</v>
      </c>
      <c r="H22" s="12">
        <f t="shared" si="0"/>
        <v>0.39583333333333337</v>
      </c>
      <c r="I22" s="4"/>
    </row>
    <row r="23" spans="1:9" ht="30" customHeight="1" x14ac:dyDescent="0.25">
      <c r="A23" s="3"/>
      <c r="B23" s="9">
        <f>D9+11</f>
        <v>45638</v>
      </c>
      <c r="C23" s="10">
        <v>0.16666666666666666</v>
      </c>
      <c r="D23" s="10">
        <v>0.33333333333333331</v>
      </c>
      <c r="E23" s="10">
        <v>0.35416666666666669</v>
      </c>
      <c r="F23" s="10">
        <v>0.58333333333333337</v>
      </c>
      <c r="G23" s="12">
        <f>MAX(H23-F9,0)</f>
        <v>6.2500000000000056E-2</v>
      </c>
      <c r="H23" s="12">
        <f>F23-C23-(E23-D23)</f>
        <v>0.39583333333333337</v>
      </c>
      <c r="I23" s="4"/>
    </row>
    <row r="24" spans="1:9" ht="30" customHeight="1" x14ac:dyDescent="0.25">
      <c r="A24" s="3"/>
      <c r="B24" s="9">
        <f>D9+12</f>
        <v>45639</v>
      </c>
      <c r="C24" s="10">
        <v>0.16666666666666666</v>
      </c>
      <c r="D24" s="10">
        <v>0.33333333333333331</v>
      </c>
      <c r="E24" s="10">
        <v>0.35416666666666669</v>
      </c>
      <c r="F24" s="10">
        <v>0.58333333333333337</v>
      </c>
      <c r="G24" s="12">
        <f>MAX(H24-F9, 0)</f>
        <v>6.2500000000000056E-2</v>
      </c>
      <c r="H24" s="12">
        <f>F24-C24-(E24-D24)</f>
        <v>0.39583333333333337</v>
      </c>
      <c r="I24" s="4"/>
    </row>
    <row r="25" spans="1:9" ht="30" customHeight="1" x14ac:dyDescent="0.25">
      <c r="A25" s="3"/>
      <c r="B25" s="35">
        <f>D9+13</f>
        <v>45640</v>
      </c>
      <c r="C25" s="10">
        <v>0.16666666666666666</v>
      </c>
      <c r="D25" s="10">
        <v>0.33333333333333331</v>
      </c>
      <c r="E25" s="10">
        <v>0.35416666666666669</v>
      </c>
      <c r="F25" s="10">
        <v>0.58333333333333337</v>
      </c>
      <c r="G25" s="36">
        <f>MAX(H25-F9, 0)</f>
        <v>6.2500000000000056E-2</v>
      </c>
      <c r="H25" s="36">
        <f>F25-C25-(E25-D25)</f>
        <v>0.39583333333333337</v>
      </c>
      <c r="I25" s="4"/>
    </row>
    <row r="26" spans="1:9" ht="30" customHeight="1" x14ac:dyDescent="0.25">
      <c r="A26" s="3"/>
      <c r="B26" s="9">
        <f>D9+14</f>
        <v>45641</v>
      </c>
      <c r="C26" s="10"/>
      <c r="D26" s="10"/>
      <c r="E26" s="10"/>
      <c r="F26" s="10"/>
      <c r="G26" s="12">
        <f>MAX(H26-F9, 0)</f>
        <v>0</v>
      </c>
      <c r="H26" s="12">
        <f>F26-C26-(E26-D26)</f>
        <v>0</v>
      </c>
      <c r="I26" s="4"/>
    </row>
    <row r="27" spans="1:9" ht="30" customHeight="1" x14ac:dyDescent="0.25">
      <c r="A27" s="3"/>
      <c r="B27" s="9">
        <f>D9+15</f>
        <v>45642</v>
      </c>
      <c r="C27" s="10"/>
      <c r="D27" s="10"/>
      <c r="E27" s="10"/>
      <c r="F27" s="10"/>
      <c r="G27" s="12">
        <f>MAX(H27-F1, 0)</f>
        <v>0</v>
      </c>
      <c r="H27" s="12">
        <f>F27-C27-(E27-D27)</f>
        <v>0</v>
      </c>
      <c r="I27" s="4"/>
    </row>
    <row r="28" spans="1:9" ht="30" customHeight="1" x14ac:dyDescent="0.25">
      <c r="A28" s="3"/>
      <c r="B28" s="9">
        <f>D9+16</f>
        <v>45643</v>
      </c>
      <c r="C28" s="10">
        <v>0.16666666666666666</v>
      </c>
      <c r="D28" s="10">
        <v>0.33333333333333331</v>
      </c>
      <c r="E28" s="10">
        <v>0.35416666666666669</v>
      </c>
      <c r="F28" s="10">
        <v>0.58333333333333337</v>
      </c>
      <c r="G28" s="12">
        <f>MAX(H28-F9, 0)</f>
        <v>6.2500000000000056E-2</v>
      </c>
      <c r="H28" s="12">
        <f>F28-C28-(E28-D28)</f>
        <v>0.39583333333333337</v>
      </c>
      <c r="I28" s="4"/>
    </row>
    <row r="29" spans="1:9" ht="30" customHeight="1" x14ac:dyDescent="0.25">
      <c r="A29" s="3"/>
      <c r="B29" s="9">
        <f>D9+17</f>
        <v>45644</v>
      </c>
      <c r="C29" s="10">
        <v>0.16666666666666666</v>
      </c>
      <c r="D29" s="10">
        <v>0.33333333333333331</v>
      </c>
      <c r="E29" s="10">
        <v>0.35416666666666669</v>
      </c>
      <c r="F29" s="10">
        <v>0.58333333333333337</v>
      </c>
      <c r="G29" s="12">
        <f>MAX(H29-F9, 0)</f>
        <v>6.2500000000000056E-2</v>
      </c>
      <c r="H29" s="12">
        <f>F29-C29-(E29-D29)</f>
        <v>0.39583333333333337</v>
      </c>
      <c r="I29" s="4"/>
    </row>
    <row r="30" spans="1:9" ht="30" customHeight="1" x14ac:dyDescent="0.25">
      <c r="A30" s="3"/>
      <c r="B30" s="9">
        <f>D9+18</f>
        <v>45645</v>
      </c>
      <c r="C30" s="10">
        <v>0.16666666666666666</v>
      </c>
      <c r="D30" s="10">
        <v>0.33333333333333331</v>
      </c>
      <c r="E30" s="10">
        <v>0.35416666666666669</v>
      </c>
      <c r="F30" s="10">
        <v>0.58333333333333337</v>
      </c>
      <c r="G30" s="12">
        <f>MAX(H30-F9, 0)</f>
        <v>6.2500000000000056E-2</v>
      </c>
      <c r="H30" s="12">
        <f>F30-C30-(E30-D30)</f>
        <v>0.39583333333333337</v>
      </c>
      <c r="I30" s="4"/>
    </row>
    <row r="31" spans="1:9" ht="30" customHeight="1" x14ac:dyDescent="0.25">
      <c r="A31" s="3"/>
      <c r="B31" s="9">
        <f>D9+19</f>
        <v>45646</v>
      </c>
      <c r="C31" s="10">
        <v>0.16666666666666666</v>
      </c>
      <c r="D31" s="10">
        <v>0.33333333333333331</v>
      </c>
      <c r="E31" s="10">
        <v>0.35416666666666669</v>
      </c>
      <c r="F31" s="10">
        <v>0.58333333333333337</v>
      </c>
      <c r="G31" s="12">
        <f>MAX(H31-F9, 0)</f>
        <v>6.2500000000000056E-2</v>
      </c>
      <c r="H31" s="12">
        <f>F31-C31-(E31-D31)</f>
        <v>0.39583333333333337</v>
      </c>
      <c r="I31" s="4"/>
    </row>
    <row r="32" spans="1:9" ht="30" customHeight="1" x14ac:dyDescent="0.25">
      <c r="A32" s="3"/>
      <c r="B32" s="9">
        <f>D9+20</f>
        <v>45647</v>
      </c>
      <c r="C32" s="10">
        <v>0.16666666666666666</v>
      </c>
      <c r="D32" s="10">
        <v>0.33333333333333331</v>
      </c>
      <c r="E32" s="10">
        <v>0.35416666666666669</v>
      </c>
      <c r="F32" s="10">
        <v>0.58333333333333337</v>
      </c>
      <c r="G32" s="12">
        <f>MAX(H32-F9, 0)</f>
        <v>6.2500000000000056E-2</v>
      </c>
      <c r="H32" s="12">
        <f>F32-C32-(E32-D32)</f>
        <v>0.39583333333333337</v>
      </c>
      <c r="I32" s="4"/>
    </row>
    <row r="33" spans="1:15" ht="30" customHeight="1" x14ac:dyDescent="0.25">
      <c r="A33" s="3"/>
      <c r="B33" s="9">
        <f>D9+21</f>
        <v>45648</v>
      </c>
      <c r="C33" s="10">
        <v>0.16666666666666666</v>
      </c>
      <c r="D33" s="10">
        <v>0.33333333333333331</v>
      </c>
      <c r="E33" s="10">
        <v>0.35416666666666669</v>
      </c>
      <c r="F33" s="10">
        <v>0.58333333333333337</v>
      </c>
      <c r="G33" s="12">
        <f>MAX(H33-F9, 0)</f>
        <v>6.2500000000000056E-2</v>
      </c>
      <c r="H33" s="12">
        <f>F33-C33-(E33-D33)</f>
        <v>0.39583333333333337</v>
      </c>
      <c r="I33" s="4"/>
    </row>
    <row r="34" spans="1:15" ht="30" customHeight="1" x14ac:dyDescent="0.25">
      <c r="A34" s="3"/>
      <c r="B34" s="9">
        <f>D9+22</f>
        <v>45649</v>
      </c>
      <c r="C34" s="10"/>
      <c r="D34" s="10"/>
      <c r="E34" s="10"/>
      <c r="F34" s="10"/>
      <c r="G34" s="12">
        <f>MAX(H34-F9, 0)</f>
        <v>0</v>
      </c>
      <c r="H34" s="12">
        <f>F34-C34-(E34-D34)</f>
        <v>0</v>
      </c>
      <c r="I34" s="4"/>
    </row>
    <row r="35" spans="1:15" ht="30" customHeight="1" x14ac:dyDescent="0.25">
      <c r="A35" s="3"/>
      <c r="B35" s="9">
        <f>D9+23</f>
        <v>45650</v>
      </c>
      <c r="C35" s="10"/>
      <c r="D35" s="10"/>
      <c r="E35" s="10"/>
      <c r="F35" s="10"/>
      <c r="G35" s="12">
        <f>MAX(H35-F9, 0)</f>
        <v>0</v>
      </c>
      <c r="H35" s="12">
        <f>F35-C35-(E35-D35)</f>
        <v>0</v>
      </c>
      <c r="I35" s="4"/>
    </row>
    <row r="36" spans="1:15" ht="30" customHeight="1" x14ac:dyDescent="0.25">
      <c r="A36" s="3"/>
      <c r="B36" s="9">
        <f>D9+24</f>
        <v>45651</v>
      </c>
      <c r="C36" s="10"/>
      <c r="D36" s="10"/>
      <c r="E36" s="10"/>
      <c r="F36" s="10"/>
      <c r="G36" s="12">
        <f>MAX(H36-F9, 0)</f>
        <v>0</v>
      </c>
      <c r="H36" s="12">
        <f>F36-C36-(E36-D36)</f>
        <v>0</v>
      </c>
      <c r="I36" s="4"/>
    </row>
    <row r="37" spans="1:15" ht="30" customHeight="1" x14ac:dyDescent="0.25">
      <c r="A37" s="3"/>
      <c r="B37" s="9">
        <f>D9+25</f>
        <v>45652</v>
      </c>
      <c r="C37" s="10">
        <v>0.16666666666666666</v>
      </c>
      <c r="D37" s="10">
        <v>0.33333333333333331</v>
      </c>
      <c r="E37" s="10">
        <v>0.35416666666666669</v>
      </c>
      <c r="F37" s="10">
        <v>0.58333333333333337</v>
      </c>
      <c r="G37" s="12">
        <f>MAX(H37-F9, 0)</f>
        <v>6.2500000000000056E-2</v>
      </c>
      <c r="H37" s="12">
        <f>F37-C37-(E37-D37)</f>
        <v>0.39583333333333337</v>
      </c>
      <c r="I37" s="4"/>
    </row>
    <row r="38" spans="1:15" ht="30" customHeight="1" x14ac:dyDescent="0.25">
      <c r="A38" s="3"/>
      <c r="B38" s="9">
        <f>D9+26</f>
        <v>45653</v>
      </c>
      <c r="C38" s="10">
        <v>0.16666666666666666</v>
      </c>
      <c r="D38" s="10">
        <v>0.33333333333333331</v>
      </c>
      <c r="E38" s="10">
        <v>0.35416666666666669</v>
      </c>
      <c r="F38" s="10">
        <v>0.58333333333333337</v>
      </c>
      <c r="G38" s="12">
        <f>MAX(H38-F9, 0)</f>
        <v>6.2500000000000056E-2</v>
      </c>
      <c r="H38" s="12">
        <f>F38-C38-(E38-D38)</f>
        <v>0.39583333333333337</v>
      </c>
      <c r="I38" s="4"/>
    </row>
    <row r="39" spans="1:15" ht="30" customHeight="1" x14ac:dyDescent="0.25">
      <c r="A39" s="3"/>
      <c r="B39" s="9">
        <f>D9+27</f>
        <v>45654</v>
      </c>
      <c r="C39" s="10">
        <v>0.16666666666666666</v>
      </c>
      <c r="D39" s="10">
        <v>0.33333333333333331</v>
      </c>
      <c r="E39" s="10">
        <v>0.35416666666666669</v>
      </c>
      <c r="F39" s="10">
        <v>0.58333333333333337</v>
      </c>
      <c r="G39" s="12">
        <f>MAX(H39-F9, 0)</f>
        <v>6.2500000000000056E-2</v>
      </c>
      <c r="H39" s="12">
        <f>F39-C39-(E39-D39)</f>
        <v>0.39583333333333337</v>
      </c>
      <c r="I39" s="4"/>
    </row>
    <row r="40" spans="1:15" ht="30" customHeight="1" x14ac:dyDescent="0.25">
      <c r="A40" s="3"/>
      <c r="B40" s="9">
        <f>IF(MONTH(B39)=MONTH(D9+28), D9+28, "")</f>
        <v>45655</v>
      </c>
      <c r="C40" s="10"/>
      <c r="D40" s="10"/>
      <c r="E40" s="10"/>
      <c r="F40" s="10"/>
      <c r="G40" s="12">
        <f>MAX(H40-F9,0)</f>
        <v>0</v>
      </c>
      <c r="H40" s="12">
        <f>F40-C40-(E40-D40)</f>
        <v>0</v>
      </c>
      <c r="I40" s="4"/>
    </row>
    <row r="41" spans="1:15" ht="30" customHeight="1" x14ac:dyDescent="0.25">
      <c r="A41" s="3"/>
      <c r="B41" s="38">
        <f>IF(B40&lt;&gt;"",IF(MONTH(B40)=MONTH(D9+29),D9+29,""),"")</f>
        <v>45656</v>
      </c>
      <c r="C41" s="10"/>
      <c r="D41" s="10"/>
      <c r="E41" s="10"/>
      <c r="F41" s="10"/>
      <c r="G41" s="12">
        <f>MAX(H41-F9, 0)</f>
        <v>0</v>
      </c>
      <c r="H41" s="12">
        <f>F41-C41-(E41-D41)</f>
        <v>0</v>
      </c>
      <c r="I41" s="4"/>
    </row>
    <row r="42" spans="1:15" ht="30" customHeight="1" x14ac:dyDescent="0.25">
      <c r="A42" s="3"/>
      <c r="B42" s="38">
        <f>IF(B41&lt;&gt;"",IF(MONTH(B41)=MONTH(D9+30),D9+30,""),"")</f>
        <v>45657</v>
      </c>
      <c r="C42" s="10"/>
      <c r="D42" s="10"/>
      <c r="E42" s="10"/>
      <c r="F42" s="10"/>
      <c r="G42" s="13">
        <f>MAX(H42-F9, 0)</f>
        <v>0</v>
      </c>
      <c r="H42" s="13">
        <f>F42-C42-(E42-D42)</f>
        <v>0</v>
      </c>
      <c r="I42" s="4"/>
      <c r="K42" s="37" t="str">
        <f>IF(LEFT(D39)=LEFT(B38), "", "")</f>
        <v/>
      </c>
    </row>
    <row r="43" spans="1:15" ht="19" x14ac:dyDescent="0.25">
      <c r="A43" s="3"/>
      <c r="B43" s="33" t="s">
        <v>18</v>
      </c>
      <c r="C43" s="33"/>
      <c r="D43" s="33"/>
      <c r="E43" s="33"/>
      <c r="F43" s="33"/>
      <c r="G43" s="33"/>
      <c r="H43" s="11">
        <f>SUM(H12:H42)-SUM(G12:G42)</f>
        <v>6.9999999999999982</v>
      </c>
      <c r="I43" s="4"/>
      <c r="O43" s="35"/>
    </row>
    <row r="44" spans="1:15" ht="19" x14ac:dyDescent="0.25">
      <c r="A44" s="3"/>
      <c r="B44" s="18" t="s">
        <v>19</v>
      </c>
      <c r="C44" s="18"/>
      <c r="D44" s="18"/>
      <c r="E44" s="18"/>
      <c r="F44" s="18"/>
      <c r="G44" s="18"/>
      <c r="H44" s="11">
        <f>SUM(G12:G42)</f>
        <v>1.3125000000000004</v>
      </c>
      <c r="I44" s="4"/>
    </row>
    <row r="45" spans="1:15" ht="19" x14ac:dyDescent="0.25">
      <c r="A45" s="3"/>
      <c r="B45" s="19" t="s">
        <v>20</v>
      </c>
      <c r="C45" s="19"/>
      <c r="D45" s="19"/>
      <c r="E45" s="19"/>
      <c r="F45" s="19"/>
      <c r="G45" s="19"/>
      <c r="H45" s="11">
        <f>SUM(H12:H42)</f>
        <v>8.3124999999999982</v>
      </c>
      <c r="I45" s="4"/>
    </row>
    <row r="46" spans="1:15" ht="19" x14ac:dyDescent="0.25">
      <c r="A46" s="4"/>
      <c r="B46" s="24" t="s">
        <v>21</v>
      </c>
      <c r="C46" s="24"/>
      <c r="D46" s="24"/>
      <c r="E46" s="24"/>
      <c r="F46" s="24"/>
      <c r="G46" s="24"/>
      <c r="H46" s="25">
        <f>(G9*(SUM(H12:H42)-SUM(G12:G42))+H9*SUM(G12:G42))*24</f>
        <v>6457.4999999999982</v>
      </c>
      <c r="I46" s="4"/>
    </row>
    <row r="47" spans="1:15" ht="19" x14ac:dyDescent="0.25">
      <c r="A47" s="4"/>
      <c r="B47" s="3"/>
      <c r="C47" s="3"/>
      <c r="D47" s="3"/>
      <c r="E47" s="3"/>
      <c r="F47" s="3"/>
      <c r="G47" s="3"/>
      <c r="H47" s="3"/>
      <c r="I47" s="4"/>
    </row>
    <row r="48" spans="1:15" ht="19" x14ac:dyDescent="0.25">
      <c r="A48" s="4"/>
      <c r="B48" s="39" t="s">
        <v>8</v>
      </c>
      <c r="C48" s="39"/>
      <c r="D48" s="39"/>
      <c r="E48"/>
      <c r="F48" s="3"/>
      <c r="G48" s="3"/>
      <c r="H48" s="3"/>
      <c r="I48" s="4"/>
    </row>
    <row r="49" spans="1:9" ht="19" x14ac:dyDescent="0.25">
      <c r="A49" s="4"/>
      <c r="B49" s="40" t="s">
        <v>9</v>
      </c>
      <c r="C49" s="39"/>
      <c r="D49" s="39"/>
      <c r="E49"/>
      <c r="F49" s="3"/>
      <c r="G49" s="3"/>
      <c r="H49" s="3"/>
      <c r="I49" s="4"/>
    </row>
    <row r="50" spans="1:9" ht="19" x14ac:dyDescent="0.25">
      <c r="B50" s="39"/>
      <c r="C50" s="39"/>
      <c r="D50" s="39"/>
      <c r="E50" s="39"/>
      <c r="F50" s="4"/>
      <c r="G50" s="4"/>
      <c r="H50" s="4"/>
    </row>
    <row r="51" spans="1:9" ht="19" x14ac:dyDescent="0.25">
      <c r="B51" s="39"/>
      <c r="C51" s="39"/>
      <c r="D51" s="39"/>
      <c r="E51" s="39"/>
      <c r="F51" s="4"/>
      <c r="G51" s="4"/>
      <c r="H51" s="4"/>
    </row>
    <row r="52" spans="1:9" ht="19" x14ac:dyDescent="0.25">
      <c r="B52" s="39"/>
      <c r="C52" s="39"/>
      <c r="D52" s="39"/>
      <c r="E52" s="39"/>
      <c r="F52" s="4"/>
      <c r="G52" s="4"/>
      <c r="H52" s="4"/>
    </row>
    <row r="53" spans="1:9" ht="19" x14ac:dyDescent="0.25">
      <c r="B53" s="4"/>
      <c r="C53" s="4"/>
      <c r="D53" s="4"/>
      <c r="E53" s="4"/>
      <c r="F53" s="4"/>
      <c r="G53" s="4"/>
      <c r="H53" s="4"/>
    </row>
  </sheetData>
  <mergeCells count="7">
    <mergeCell ref="B2:E2"/>
    <mergeCell ref="B3:E3"/>
    <mergeCell ref="B43:G43"/>
    <mergeCell ref="B44:G44"/>
    <mergeCell ref="B45:G45"/>
    <mergeCell ref="B46:G46"/>
    <mergeCell ref="B9:C9"/>
  </mergeCells>
  <hyperlinks>
    <hyperlink ref="B49" r:id="rId1" xr:uid="{A4D23EDF-793C-8B42-B0B6-6A143ACFDECA}"/>
  </hyperlinks>
  <pageMargins left="0.25" right="0.25" top="0.75" bottom="0.75" header="0.3" footer="0.3"/>
  <pageSetup paperSize="9" scale="40" orientation="portrait" horizontalDpi="0" verticalDpi="0"/>
  <ignoredErrors>
    <ignoredError sqref="G12 G13:G14 G30:G42 G28:G29 G15:G22" calculatedColumn="1"/>
  </ignoredErrors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A184-4F86-4140-B072-85C728EEE2CB}">
  <sheetPr>
    <pageSetUpPr fitToPage="1"/>
  </sheetPr>
  <dimension ref="A1:O53"/>
  <sheetViews>
    <sheetView showGridLines="0" topLeftCell="A35" workbookViewId="0">
      <selection activeCell="L14" sqref="L14"/>
    </sheetView>
  </sheetViews>
  <sheetFormatPr baseColWidth="10" defaultRowHeight="16" x14ac:dyDescent="0.2"/>
  <cols>
    <col min="1" max="1" width="3.1640625" style="1" customWidth="1"/>
    <col min="2" max="2" width="16.1640625" style="1" customWidth="1"/>
    <col min="3" max="3" width="12.6640625" style="1" customWidth="1"/>
    <col min="4" max="4" width="16.1640625" style="1" customWidth="1"/>
    <col min="5" max="5" width="12.83203125" style="1" customWidth="1"/>
    <col min="6" max="6" width="18.33203125" style="1" customWidth="1"/>
    <col min="7" max="7" width="19.1640625" style="1" customWidth="1"/>
    <col min="8" max="8" width="15.6640625" style="1" customWidth="1"/>
    <col min="9" max="9" width="7" style="1" customWidth="1"/>
    <col min="10" max="10" width="10.83203125" style="1" customWidth="1"/>
    <col min="11" max="14" width="10.83203125" style="1"/>
    <col min="15" max="15" width="12.1640625" style="1" bestFit="1" customWidth="1"/>
    <col min="16" max="16384" width="10.83203125" style="1"/>
  </cols>
  <sheetData>
    <row r="1" spans="1:9" ht="1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9" x14ac:dyDescent="0.25">
      <c r="A2" s="2"/>
      <c r="B2" s="15" t="s">
        <v>15</v>
      </c>
      <c r="C2" s="16"/>
      <c r="D2" s="16"/>
      <c r="E2" s="16"/>
      <c r="F2" s="2"/>
      <c r="G2" s="2"/>
      <c r="H2" s="2"/>
      <c r="I2" s="2"/>
    </row>
    <row r="3" spans="1:9" ht="25" customHeight="1" x14ac:dyDescent="0.25">
      <c r="A3" s="2"/>
      <c r="B3" s="17" t="s">
        <v>16</v>
      </c>
      <c r="C3" s="16"/>
      <c r="D3" s="16"/>
      <c r="E3" s="16"/>
      <c r="F3" s="2"/>
      <c r="G3" s="2"/>
      <c r="H3" s="2"/>
      <c r="I3" s="2"/>
    </row>
    <row r="4" spans="1:9" ht="19" hidden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9" x14ac:dyDescent="0.25">
      <c r="A5" s="3"/>
      <c r="B5" s="3"/>
      <c r="C5" s="3"/>
      <c r="D5" s="3"/>
      <c r="E5" s="3"/>
      <c r="F5" s="3"/>
      <c r="G5" s="3"/>
      <c r="I5" s="4"/>
    </row>
    <row r="6" spans="1:9" ht="33" x14ac:dyDescent="0.25">
      <c r="A6" s="3"/>
      <c r="B6" s="23" t="s">
        <v>17</v>
      </c>
      <c r="C6" s="8"/>
      <c r="D6" s="8"/>
      <c r="E6" s="3"/>
      <c r="F6" s="3"/>
      <c r="G6" s="3"/>
      <c r="H6" s="3"/>
      <c r="I6" s="4"/>
    </row>
    <row r="7" spans="1:9" ht="10" customHeight="1" x14ac:dyDescent="0.25">
      <c r="A7" s="3"/>
      <c r="B7" s="20"/>
      <c r="C7" s="8"/>
      <c r="D7" s="8"/>
      <c r="E7" s="3"/>
      <c r="F7" s="3"/>
      <c r="G7" s="3"/>
      <c r="H7" s="3"/>
      <c r="I7" s="4"/>
    </row>
    <row r="8" spans="1:9" ht="62" customHeight="1" x14ac:dyDescent="0.25">
      <c r="A8" s="3"/>
      <c r="B8" s="27" t="s">
        <v>0</v>
      </c>
      <c r="C8" s="28"/>
      <c r="D8" s="27" t="s">
        <v>22</v>
      </c>
      <c r="E8" s="29"/>
      <c r="F8" s="27" t="s">
        <v>14</v>
      </c>
      <c r="G8" s="27" t="s">
        <v>12</v>
      </c>
      <c r="H8" s="27" t="s">
        <v>13</v>
      </c>
    </row>
    <row r="9" spans="1:9" ht="19" x14ac:dyDescent="0.25">
      <c r="A9" s="3"/>
      <c r="B9" s="32" t="s">
        <v>7</v>
      </c>
      <c r="C9" s="32"/>
      <c r="D9" s="34">
        <v>45627</v>
      </c>
      <c r="E9" s="21"/>
      <c r="F9" s="26">
        <v>0.33333333333333331</v>
      </c>
      <c r="G9" s="30">
        <v>0</v>
      </c>
      <c r="H9" s="31">
        <v>0</v>
      </c>
    </row>
    <row r="10" spans="1:9" ht="19" x14ac:dyDescent="0.25">
      <c r="A10" s="3"/>
      <c r="B10" s="3"/>
      <c r="C10" s="3"/>
      <c r="D10" s="3"/>
      <c r="E10" s="3"/>
      <c r="F10" s="21"/>
      <c r="G10" s="3"/>
      <c r="H10" s="3"/>
      <c r="I10" s="4"/>
    </row>
    <row r="11" spans="1:9" ht="19" x14ac:dyDescent="0.25">
      <c r="A11" s="3"/>
      <c r="B11" s="5" t="s">
        <v>23</v>
      </c>
      <c r="C11" s="6" t="s">
        <v>1</v>
      </c>
      <c r="D11" s="6" t="s">
        <v>6</v>
      </c>
      <c r="E11" s="6" t="s">
        <v>5</v>
      </c>
      <c r="F11" s="6" t="s">
        <v>2</v>
      </c>
      <c r="G11" s="6" t="s">
        <v>3</v>
      </c>
      <c r="H11" s="6" t="s">
        <v>4</v>
      </c>
      <c r="I11" s="7"/>
    </row>
    <row r="12" spans="1:9" ht="30" customHeight="1" x14ac:dyDescent="0.25">
      <c r="A12" s="3"/>
      <c r="B12" s="9">
        <f>D9</f>
        <v>45627</v>
      </c>
      <c r="C12" s="10"/>
      <c r="D12" s="10"/>
      <c r="E12" s="10"/>
      <c r="F12" s="10"/>
      <c r="G12" s="12">
        <f>MAX(H12-F9, 0)</f>
        <v>0</v>
      </c>
      <c r="H12" s="12">
        <f>F12-C12-(E12-D12)</f>
        <v>0</v>
      </c>
      <c r="I12" s="4"/>
    </row>
    <row r="13" spans="1:9" ht="30" customHeight="1" x14ac:dyDescent="0.25">
      <c r="A13" s="3"/>
      <c r="B13" s="9">
        <f>D9+1</f>
        <v>45628</v>
      </c>
      <c r="C13" s="10"/>
      <c r="D13" s="10"/>
      <c r="E13" s="10"/>
      <c r="F13" s="10"/>
      <c r="G13" s="12">
        <f>MAX(H13-F9, 0)</f>
        <v>0</v>
      </c>
      <c r="H13" s="12">
        <f>F13-C13-(E13-D13)</f>
        <v>0</v>
      </c>
      <c r="I13" s="4"/>
    </row>
    <row r="14" spans="1:9" ht="30" customHeight="1" x14ac:dyDescent="0.25">
      <c r="A14" s="3"/>
      <c r="B14" s="9">
        <f>D9+2</f>
        <v>45629</v>
      </c>
      <c r="C14" s="10"/>
      <c r="D14" s="10"/>
      <c r="E14" s="10"/>
      <c r="F14" s="10"/>
      <c r="G14" s="12">
        <f>MAX(H14-F9, 0)</f>
        <v>0</v>
      </c>
      <c r="H14" s="12">
        <f>F14-C14-(E14-D14)</f>
        <v>0</v>
      </c>
      <c r="I14" s="4"/>
    </row>
    <row r="15" spans="1:9" ht="30" customHeight="1" x14ac:dyDescent="0.25">
      <c r="A15" s="3"/>
      <c r="B15" s="9">
        <f>D9+3</f>
        <v>45630</v>
      </c>
      <c r="C15" s="10"/>
      <c r="D15" s="10"/>
      <c r="E15" s="10"/>
      <c r="F15" s="10"/>
      <c r="G15" s="12">
        <f>MAX(H15-F9, 0)</f>
        <v>0</v>
      </c>
      <c r="H15" s="12">
        <f>F15-C15-(E15-D15)</f>
        <v>0</v>
      </c>
      <c r="I15" s="4"/>
    </row>
    <row r="16" spans="1:9" ht="30" customHeight="1" x14ac:dyDescent="0.25">
      <c r="A16" s="3"/>
      <c r="B16" s="9">
        <f>D9+4</f>
        <v>45631</v>
      </c>
      <c r="C16" s="10"/>
      <c r="D16" s="10"/>
      <c r="E16" s="10"/>
      <c r="F16" s="10"/>
      <c r="G16" s="12">
        <f>MAX(H16-F9, 0)</f>
        <v>0</v>
      </c>
      <c r="H16" s="12">
        <f>F16-C16-(E16-D16)</f>
        <v>0</v>
      </c>
      <c r="I16" s="4"/>
    </row>
    <row r="17" spans="1:9" ht="30" customHeight="1" x14ac:dyDescent="0.25">
      <c r="A17" s="3"/>
      <c r="B17" s="9">
        <f>D9+5</f>
        <v>45632</v>
      </c>
      <c r="C17" s="10"/>
      <c r="D17" s="10"/>
      <c r="E17" s="10"/>
      <c r="F17" s="10"/>
      <c r="G17" s="12">
        <f>MAX(H17-F9, 0)</f>
        <v>0</v>
      </c>
      <c r="H17" s="12">
        <f>F17-C17-(E17-D17)</f>
        <v>0</v>
      </c>
      <c r="I17" s="4"/>
    </row>
    <row r="18" spans="1:9" ht="30" customHeight="1" x14ac:dyDescent="0.25">
      <c r="A18" s="3"/>
      <c r="B18" s="9">
        <f>D9+6</f>
        <v>45633</v>
      </c>
      <c r="C18" s="10"/>
      <c r="D18" s="10"/>
      <c r="E18" s="10"/>
      <c r="F18" s="10"/>
      <c r="G18" s="12">
        <f>MAX(H18-F9, 0)</f>
        <v>0</v>
      </c>
      <c r="H18" s="12">
        <f>F18-C18-(E18-D18)</f>
        <v>0</v>
      </c>
      <c r="I18" s="4"/>
    </row>
    <row r="19" spans="1:9" ht="30" customHeight="1" x14ac:dyDescent="0.25">
      <c r="A19" s="3"/>
      <c r="B19" s="9">
        <f>D9+7</f>
        <v>45634</v>
      </c>
      <c r="C19" s="10"/>
      <c r="D19" s="10"/>
      <c r="E19" s="10"/>
      <c r="F19" s="10"/>
      <c r="G19" s="12">
        <f>MAX(H19-F9, 0)</f>
        <v>0</v>
      </c>
      <c r="H19" s="12">
        <f t="shared" ref="H19:H22" si="0">F19-C19-(E19-D19)</f>
        <v>0</v>
      </c>
      <c r="I19" s="4"/>
    </row>
    <row r="20" spans="1:9" ht="30" customHeight="1" x14ac:dyDescent="0.25">
      <c r="A20" s="3"/>
      <c r="B20" s="9">
        <f>D9+8</f>
        <v>45635</v>
      </c>
      <c r="C20" s="10"/>
      <c r="D20" s="10"/>
      <c r="E20" s="10"/>
      <c r="F20" s="10"/>
      <c r="G20" s="12">
        <f>MAX(H20-F9, 0)</f>
        <v>0</v>
      </c>
      <c r="H20" s="12">
        <f t="shared" si="0"/>
        <v>0</v>
      </c>
      <c r="I20" s="4"/>
    </row>
    <row r="21" spans="1:9" ht="30" customHeight="1" x14ac:dyDescent="0.25">
      <c r="A21" s="3"/>
      <c r="B21" s="9">
        <f>D9+9</f>
        <v>45636</v>
      </c>
      <c r="C21" s="10"/>
      <c r="D21" s="10"/>
      <c r="E21" s="10"/>
      <c r="F21" s="10"/>
      <c r="G21" s="12">
        <f>MAX(H21-F9, 0)</f>
        <v>0</v>
      </c>
      <c r="H21" s="12">
        <f t="shared" si="0"/>
        <v>0</v>
      </c>
      <c r="I21" s="4"/>
    </row>
    <row r="22" spans="1:9" ht="30" customHeight="1" x14ac:dyDescent="0.25">
      <c r="A22" s="3"/>
      <c r="B22" s="9">
        <f>D9+10</f>
        <v>45637</v>
      </c>
      <c r="C22" s="10"/>
      <c r="D22" s="10"/>
      <c r="E22" s="10"/>
      <c r="F22" s="10"/>
      <c r="G22" s="12">
        <f>MAX(H22-F9, 0)</f>
        <v>0</v>
      </c>
      <c r="H22" s="12">
        <f t="shared" si="0"/>
        <v>0</v>
      </c>
      <c r="I22" s="4"/>
    </row>
    <row r="23" spans="1:9" ht="30" customHeight="1" x14ac:dyDescent="0.25">
      <c r="A23" s="3"/>
      <c r="B23" s="9">
        <f>D9+11</f>
        <v>45638</v>
      </c>
      <c r="C23" s="10"/>
      <c r="D23" s="10"/>
      <c r="E23" s="10"/>
      <c r="F23" s="10"/>
      <c r="G23" s="12">
        <f>MAX(H23-F9,0)</f>
        <v>0</v>
      </c>
      <c r="H23" s="12">
        <f>F23-C23-(E23-D23)</f>
        <v>0</v>
      </c>
      <c r="I23" s="4"/>
    </row>
    <row r="24" spans="1:9" ht="30" customHeight="1" x14ac:dyDescent="0.25">
      <c r="A24" s="3"/>
      <c r="B24" s="9">
        <f>D9+12</f>
        <v>45639</v>
      </c>
      <c r="C24" s="10"/>
      <c r="D24" s="10"/>
      <c r="E24" s="10"/>
      <c r="F24" s="10"/>
      <c r="G24" s="12">
        <f>MAX(H24-F9, 0)</f>
        <v>0</v>
      </c>
      <c r="H24" s="12">
        <f>F24-C24-(E24-D24)</f>
        <v>0</v>
      </c>
      <c r="I24" s="4"/>
    </row>
    <row r="25" spans="1:9" ht="30" customHeight="1" x14ac:dyDescent="0.25">
      <c r="A25" s="3"/>
      <c r="B25" s="35">
        <f>D9+13</f>
        <v>45640</v>
      </c>
      <c r="C25" s="10"/>
      <c r="D25" s="10"/>
      <c r="E25" s="10"/>
      <c r="F25" s="10"/>
      <c r="G25" s="36">
        <f>MAX(H25-F9, 0)</f>
        <v>0</v>
      </c>
      <c r="H25" s="36">
        <f>F25-C25-(E25-D25)</f>
        <v>0</v>
      </c>
      <c r="I25" s="4"/>
    </row>
    <row r="26" spans="1:9" ht="30" customHeight="1" x14ac:dyDescent="0.25">
      <c r="A26" s="3"/>
      <c r="B26" s="9">
        <f>D9+14</f>
        <v>45641</v>
      </c>
      <c r="C26" s="10"/>
      <c r="D26" s="10"/>
      <c r="E26" s="10"/>
      <c r="F26" s="10"/>
      <c r="G26" s="12">
        <f>MAX(H26-F9, 0)</f>
        <v>0</v>
      </c>
      <c r="H26" s="12">
        <f>F26-C26-(E26-D26)</f>
        <v>0</v>
      </c>
      <c r="I26" s="4"/>
    </row>
    <row r="27" spans="1:9" ht="30" customHeight="1" x14ac:dyDescent="0.25">
      <c r="A27" s="3"/>
      <c r="B27" s="9">
        <f>D9+15</f>
        <v>45642</v>
      </c>
      <c r="C27" s="10"/>
      <c r="D27" s="10"/>
      <c r="E27" s="10"/>
      <c r="F27" s="10"/>
      <c r="G27" s="12">
        <f>MAX(H27-F1, 0)</f>
        <v>0</v>
      </c>
      <c r="H27" s="12">
        <f>F27-C27-(E27-D27)</f>
        <v>0</v>
      </c>
      <c r="I27" s="4"/>
    </row>
    <row r="28" spans="1:9" ht="30" customHeight="1" x14ac:dyDescent="0.25">
      <c r="A28" s="3"/>
      <c r="B28" s="9">
        <f>D9+16</f>
        <v>45643</v>
      </c>
      <c r="C28" s="10"/>
      <c r="D28" s="10"/>
      <c r="E28" s="10"/>
      <c r="F28" s="10"/>
      <c r="G28" s="12">
        <f>MAX(H28-F9, 0)</f>
        <v>0</v>
      </c>
      <c r="H28" s="12">
        <f>F28-C28-(E28-D28)</f>
        <v>0</v>
      </c>
      <c r="I28" s="4"/>
    </row>
    <row r="29" spans="1:9" ht="30" customHeight="1" x14ac:dyDescent="0.25">
      <c r="A29" s="3"/>
      <c r="B29" s="9">
        <f>D9+17</f>
        <v>45644</v>
      </c>
      <c r="C29" s="10"/>
      <c r="D29" s="10"/>
      <c r="E29" s="10"/>
      <c r="F29" s="10"/>
      <c r="G29" s="12">
        <f>MAX(H29-F9, 0)</f>
        <v>0</v>
      </c>
      <c r="H29" s="12">
        <f>F29-C29-(E29-D29)</f>
        <v>0</v>
      </c>
      <c r="I29" s="4"/>
    </row>
    <row r="30" spans="1:9" ht="30" customHeight="1" x14ac:dyDescent="0.25">
      <c r="A30" s="3"/>
      <c r="B30" s="9">
        <f>D9+18</f>
        <v>45645</v>
      </c>
      <c r="C30" s="10"/>
      <c r="D30" s="10"/>
      <c r="E30" s="10"/>
      <c r="F30" s="10"/>
      <c r="G30" s="12">
        <f>MAX(H30-F9, 0)</f>
        <v>0</v>
      </c>
      <c r="H30" s="12">
        <f>F30-C30-(E30-D30)</f>
        <v>0</v>
      </c>
      <c r="I30" s="4"/>
    </row>
    <row r="31" spans="1:9" ht="30" customHeight="1" x14ac:dyDescent="0.25">
      <c r="A31" s="3"/>
      <c r="B31" s="9">
        <f>D9+19</f>
        <v>45646</v>
      </c>
      <c r="C31" s="10"/>
      <c r="D31" s="10"/>
      <c r="E31" s="10"/>
      <c r="F31" s="10"/>
      <c r="G31" s="12">
        <f>MAX(H31-F9, 0)</f>
        <v>0</v>
      </c>
      <c r="H31" s="12">
        <f>F31-C31-(E31-D31)</f>
        <v>0</v>
      </c>
      <c r="I31" s="4"/>
    </row>
    <row r="32" spans="1:9" ht="30" customHeight="1" x14ac:dyDescent="0.25">
      <c r="A32" s="3"/>
      <c r="B32" s="9">
        <f>D9+20</f>
        <v>45647</v>
      </c>
      <c r="C32" s="10"/>
      <c r="D32" s="10"/>
      <c r="E32" s="10"/>
      <c r="F32" s="10"/>
      <c r="G32" s="12">
        <f>MAX(H32-F9, 0)</f>
        <v>0</v>
      </c>
      <c r="H32" s="12">
        <f>F32-C32-(E32-D32)</f>
        <v>0</v>
      </c>
      <c r="I32" s="4"/>
    </row>
    <row r="33" spans="1:15" ht="30" customHeight="1" x14ac:dyDescent="0.25">
      <c r="A33" s="3"/>
      <c r="B33" s="9">
        <f>D9+21</f>
        <v>45648</v>
      </c>
      <c r="C33" s="10"/>
      <c r="D33" s="10"/>
      <c r="E33" s="10"/>
      <c r="F33" s="10"/>
      <c r="G33" s="12">
        <f>MAX(H33-F9, 0)</f>
        <v>0</v>
      </c>
      <c r="H33" s="12">
        <f>F33-C33-(E33-D33)</f>
        <v>0</v>
      </c>
      <c r="I33" s="4"/>
    </row>
    <row r="34" spans="1:15" ht="30" customHeight="1" x14ac:dyDescent="0.25">
      <c r="A34" s="3"/>
      <c r="B34" s="9">
        <f>D9+22</f>
        <v>45649</v>
      </c>
      <c r="C34" s="10"/>
      <c r="D34" s="10"/>
      <c r="E34" s="10"/>
      <c r="F34" s="10"/>
      <c r="G34" s="12">
        <f>MAX(H34-F9, 0)</f>
        <v>0</v>
      </c>
      <c r="H34" s="12">
        <f>F34-C34-(E34-D34)</f>
        <v>0</v>
      </c>
      <c r="I34" s="4"/>
    </row>
    <row r="35" spans="1:15" ht="30" customHeight="1" x14ac:dyDescent="0.25">
      <c r="A35" s="3"/>
      <c r="B35" s="9">
        <f>D9+23</f>
        <v>45650</v>
      </c>
      <c r="C35" s="10"/>
      <c r="D35" s="10"/>
      <c r="E35" s="10"/>
      <c r="F35" s="10"/>
      <c r="G35" s="12">
        <f>MAX(H35-F9, 0)</f>
        <v>0</v>
      </c>
      <c r="H35" s="12">
        <f>F35-C35-(E35-D35)</f>
        <v>0</v>
      </c>
      <c r="I35" s="4"/>
    </row>
    <row r="36" spans="1:15" ht="30" customHeight="1" x14ac:dyDescent="0.25">
      <c r="A36" s="3"/>
      <c r="B36" s="9">
        <f>D9+24</f>
        <v>45651</v>
      </c>
      <c r="C36" s="10"/>
      <c r="D36" s="10"/>
      <c r="E36" s="10"/>
      <c r="F36" s="10"/>
      <c r="G36" s="12">
        <f>MAX(H36-F9, 0)</f>
        <v>0</v>
      </c>
      <c r="H36" s="12">
        <f>F36-C36-(E36-D36)</f>
        <v>0</v>
      </c>
      <c r="I36" s="4"/>
    </row>
    <row r="37" spans="1:15" ht="30" customHeight="1" x14ac:dyDescent="0.25">
      <c r="A37" s="3"/>
      <c r="B37" s="9">
        <f>D9+25</f>
        <v>45652</v>
      </c>
      <c r="C37" s="10"/>
      <c r="D37" s="10"/>
      <c r="E37" s="10"/>
      <c r="F37" s="10"/>
      <c r="G37" s="12">
        <f>MAX(H37-F9, 0)</f>
        <v>0</v>
      </c>
      <c r="H37" s="12">
        <f>F37-C37-(E37-D37)</f>
        <v>0</v>
      </c>
      <c r="I37" s="4"/>
    </row>
    <row r="38" spans="1:15" ht="30" customHeight="1" x14ac:dyDescent="0.25">
      <c r="A38" s="3"/>
      <c r="B38" s="9">
        <f>D9+26</f>
        <v>45653</v>
      </c>
      <c r="C38" s="10"/>
      <c r="D38" s="10"/>
      <c r="E38" s="10"/>
      <c r="F38" s="10"/>
      <c r="G38" s="12">
        <f>MAX(H38-F9, 0)</f>
        <v>0</v>
      </c>
      <c r="H38" s="12">
        <f>F38-C38-(E38-D38)</f>
        <v>0</v>
      </c>
      <c r="I38" s="4"/>
    </row>
    <row r="39" spans="1:15" ht="30" customHeight="1" x14ac:dyDescent="0.25">
      <c r="A39" s="3"/>
      <c r="B39" s="9">
        <f>D9+27</f>
        <v>45654</v>
      </c>
      <c r="C39" s="10"/>
      <c r="D39" s="10"/>
      <c r="E39" s="10"/>
      <c r="F39" s="10"/>
      <c r="G39" s="12">
        <f>MAX(H39-F9, 0)</f>
        <v>0</v>
      </c>
      <c r="H39" s="12">
        <f>F39-C39-(E39-D39)</f>
        <v>0</v>
      </c>
      <c r="I39" s="4"/>
    </row>
    <row r="40" spans="1:15" ht="30" customHeight="1" x14ac:dyDescent="0.25">
      <c r="A40" s="3"/>
      <c r="B40" s="9">
        <f>IF(MONTH(B39)=MONTH(D9+28), D9+28, "")</f>
        <v>45655</v>
      </c>
      <c r="C40" s="10"/>
      <c r="D40" s="10"/>
      <c r="E40" s="10"/>
      <c r="F40" s="10"/>
      <c r="G40" s="12">
        <f>MAX(H40-F9,0)</f>
        <v>0</v>
      </c>
      <c r="H40" s="12">
        <f>F40-C40-(E40-D40)</f>
        <v>0</v>
      </c>
      <c r="I40" s="4"/>
    </row>
    <row r="41" spans="1:15" ht="30" customHeight="1" x14ac:dyDescent="0.25">
      <c r="A41" s="3"/>
      <c r="B41" s="38">
        <f>IF(B40&lt;&gt;"",IF(MONTH(B40)=MONTH(D9+29),D9+29,""),"")</f>
        <v>45656</v>
      </c>
      <c r="C41" s="10"/>
      <c r="D41" s="10"/>
      <c r="E41" s="10"/>
      <c r="F41" s="10"/>
      <c r="G41" s="12">
        <f>MAX(H41-F9, 0)</f>
        <v>0</v>
      </c>
      <c r="H41" s="12">
        <f>F41-C41-(E41-D41)</f>
        <v>0</v>
      </c>
      <c r="I41" s="4"/>
    </row>
    <row r="42" spans="1:15" ht="30" customHeight="1" x14ac:dyDescent="0.25">
      <c r="A42" s="3"/>
      <c r="B42" s="38">
        <f>IF(B41&lt;&gt;"",IF(MONTH(B41)=MONTH(D9+30),D9+30,""),"")</f>
        <v>45657</v>
      </c>
      <c r="C42" s="10"/>
      <c r="D42" s="10"/>
      <c r="E42" s="10"/>
      <c r="F42" s="10"/>
      <c r="G42" s="13">
        <f>MAX(H42-F9, 0)</f>
        <v>0</v>
      </c>
      <c r="H42" s="13">
        <f>F42-C42-(E42-D42)</f>
        <v>0</v>
      </c>
      <c r="I42" s="4"/>
      <c r="K42" s="37" t="str">
        <f>IF(LEFT(D39)=LEFT(B38), "", "")</f>
        <v/>
      </c>
    </row>
    <row r="43" spans="1:15" ht="19" x14ac:dyDescent="0.25">
      <c r="A43" s="3"/>
      <c r="B43" s="33" t="s">
        <v>18</v>
      </c>
      <c r="C43" s="33"/>
      <c r="D43" s="33"/>
      <c r="E43" s="33"/>
      <c r="F43" s="33"/>
      <c r="G43" s="33"/>
      <c r="H43" s="11">
        <f>SUM(H12:H42)-SUM(G12:G42)</f>
        <v>0</v>
      </c>
      <c r="I43" s="4"/>
      <c r="O43" s="35"/>
    </row>
    <row r="44" spans="1:15" ht="19" x14ac:dyDescent="0.25">
      <c r="A44" s="3"/>
      <c r="B44" s="18" t="s">
        <v>19</v>
      </c>
      <c r="C44" s="18"/>
      <c r="D44" s="18"/>
      <c r="E44" s="18"/>
      <c r="F44" s="18"/>
      <c r="G44" s="18"/>
      <c r="H44" s="11">
        <f>SUM(G12:G42)</f>
        <v>0</v>
      </c>
      <c r="I44" s="4"/>
    </row>
    <row r="45" spans="1:15" ht="19" x14ac:dyDescent="0.25">
      <c r="A45" s="3"/>
      <c r="B45" s="19" t="s">
        <v>20</v>
      </c>
      <c r="C45" s="19"/>
      <c r="D45" s="19"/>
      <c r="E45" s="19"/>
      <c r="F45" s="19"/>
      <c r="G45" s="19"/>
      <c r="H45" s="11">
        <f>SUM(H12:H42)</f>
        <v>0</v>
      </c>
      <c r="I45" s="4"/>
    </row>
    <row r="46" spans="1:15" ht="19" x14ac:dyDescent="0.25">
      <c r="A46" s="4"/>
      <c r="B46" s="24" t="s">
        <v>21</v>
      </c>
      <c r="C46" s="24"/>
      <c r="D46" s="24"/>
      <c r="E46" s="24"/>
      <c r="F46" s="24"/>
      <c r="G46" s="24"/>
      <c r="H46" s="25">
        <f>(G9*(SUM(H12:H42)-SUM(G12:G42))+H9*SUM(G12:G42))*24</f>
        <v>0</v>
      </c>
      <c r="I46" s="4"/>
    </row>
    <row r="47" spans="1:15" ht="19" x14ac:dyDescent="0.25">
      <c r="A47" s="4"/>
      <c r="B47" s="3"/>
      <c r="C47" s="3"/>
      <c r="D47" s="3"/>
      <c r="E47" s="3"/>
      <c r="F47" s="3"/>
      <c r="G47" s="3"/>
      <c r="H47" s="3"/>
      <c r="I47" s="4"/>
    </row>
    <row r="48" spans="1:15" ht="19" x14ac:dyDescent="0.25">
      <c r="A48" s="4"/>
      <c r="B48" s="14"/>
      <c r="C48" s="14"/>
      <c r="D48" s="14"/>
      <c r="E48" s="14"/>
      <c r="F48" s="3"/>
      <c r="G48" s="3"/>
      <c r="H48" s="3"/>
      <c r="I48" s="4"/>
    </row>
    <row r="49" spans="1:9" ht="19" x14ac:dyDescent="0.25">
      <c r="A49" s="4"/>
      <c r="B49" s="22"/>
      <c r="C49" s="14"/>
      <c r="D49" s="3"/>
      <c r="E49" s="3"/>
      <c r="F49" s="3"/>
      <c r="G49" s="3"/>
      <c r="H49" s="3"/>
      <c r="I49" s="4"/>
    </row>
    <row r="50" spans="1:9" ht="19" x14ac:dyDescent="0.25">
      <c r="B50" s="4"/>
      <c r="C50" s="4"/>
      <c r="D50" s="4"/>
      <c r="E50" s="4"/>
      <c r="F50" s="4"/>
      <c r="G50" s="4"/>
      <c r="H50" s="4"/>
    </row>
    <row r="51" spans="1:9" ht="19" x14ac:dyDescent="0.25">
      <c r="B51" s="4"/>
      <c r="C51" s="4"/>
      <c r="D51" s="4"/>
      <c r="E51" s="4"/>
      <c r="F51" s="4"/>
      <c r="G51" s="4"/>
      <c r="H51" s="4"/>
    </row>
    <row r="52" spans="1:9" ht="19" x14ac:dyDescent="0.25">
      <c r="B52" s="4"/>
      <c r="C52" s="4"/>
      <c r="D52" s="4"/>
      <c r="E52" s="4"/>
      <c r="F52" s="4"/>
      <c r="G52" s="4"/>
      <c r="H52" s="4"/>
    </row>
    <row r="53" spans="1:9" ht="19" x14ac:dyDescent="0.25">
      <c r="B53" s="4"/>
      <c r="C53" s="4"/>
      <c r="D53" s="4"/>
      <c r="E53" s="4"/>
      <c r="F53" s="4"/>
      <c r="G53" s="4"/>
      <c r="H53" s="4"/>
    </row>
  </sheetData>
  <mergeCells count="9">
    <mergeCell ref="B46:G46"/>
    <mergeCell ref="B48:E48"/>
    <mergeCell ref="B49:C49"/>
    <mergeCell ref="B2:E2"/>
    <mergeCell ref="B3:E3"/>
    <mergeCell ref="B9:C9"/>
    <mergeCell ref="B43:G43"/>
    <mergeCell ref="B44:G44"/>
    <mergeCell ref="B45:G45"/>
  </mergeCells>
  <pageMargins left="0.25" right="0.25" top="0.75" bottom="0.75" header="0.3" footer="0.3"/>
  <pageSetup paperSize="9" scale="49" orientation="portrait" horizontalDpi="0" verticalDpi="0"/>
  <ignoredErrors>
    <ignoredError sqref="G12:G22 G28:G42" calculatedColumn="1"/>
  </ignoredErrors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Monthly Timesheet</vt:lpstr>
      <vt:lpstr>Blank 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Cadez</dc:creator>
  <cp:lastModifiedBy>Janez Cadez</cp:lastModifiedBy>
  <dcterms:created xsi:type="dcterms:W3CDTF">2024-12-17T11:43:00Z</dcterms:created>
  <dcterms:modified xsi:type="dcterms:W3CDTF">2024-12-19T15:01:46Z</dcterms:modified>
</cp:coreProperties>
</file>